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s\Documents\Borgerløn\"/>
    </mc:Choice>
  </mc:AlternateContent>
  <bookViews>
    <workbookView xWindow="0" yWindow="0" windowWidth="25200" windowHeight="119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2" i="1"/>
  <c r="G41" i="1"/>
  <c r="I59" i="1" l="1"/>
  <c r="I58" i="1"/>
  <c r="I57" i="1"/>
  <c r="I56" i="1"/>
  <c r="I55" i="1"/>
  <c r="I54" i="1"/>
  <c r="I53" i="1"/>
  <c r="I52" i="1"/>
  <c r="I45" i="1"/>
  <c r="I44" i="1"/>
  <c r="I43" i="1"/>
  <c r="I42" i="1"/>
  <c r="I41" i="1"/>
  <c r="I35" i="1"/>
  <c r="I34" i="1"/>
  <c r="I33" i="1"/>
  <c r="I32" i="1"/>
  <c r="I31" i="1"/>
  <c r="I30" i="1"/>
  <c r="I29" i="1"/>
  <c r="I28" i="1"/>
  <c r="I27" i="1"/>
  <c r="K59" i="1" l="1"/>
  <c r="K58" i="1"/>
  <c r="K57" i="1"/>
  <c r="K56" i="1"/>
  <c r="K55" i="1"/>
  <c r="K54" i="1"/>
  <c r="K53" i="1"/>
  <c r="K52" i="1"/>
  <c r="K35" i="1"/>
  <c r="K34" i="1"/>
  <c r="K33" i="1"/>
  <c r="K32" i="1"/>
  <c r="K31" i="1"/>
  <c r="K30" i="1"/>
  <c r="K29" i="1"/>
  <c r="K28" i="1"/>
  <c r="K27" i="1"/>
  <c r="K45" i="1"/>
  <c r="K44" i="1"/>
  <c r="K43" i="1"/>
  <c r="K42" i="1"/>
  <c r="K41" i="1"/>
  <c r="M44" i="1" l="1"/>
  <c r="M54" i="1"/>
  <c r="M41" i="1"/>
  <c r="M43" i="1"/>
  <c r="M45" i="1"/>
  <c r="M56" i="1"/>
  <c r="M42" i="1"/>
  <c r="M53" i="1"/>
  <c r="M55" i="1"/>
  <c r="M58" i="1"/>
  <c r="M57" i="1"/>
  <c r="M59" i="1"/>
  <c r="M52" i="1"/>
  <c r="M32" i="1" l="1"/>
  <c r="M28" i="1"/>
  <c r="M33" i="1" l="1"/>
  <c r="M35" i="1"/>
  <c r="M34" i="1"/>
  <c r="M30" i="1"/>
  <c r="M27" i="1"/>
  <c r="M29" i="1"/>
  <c r="M31" i="1"/>
</calcChain>
</file>

<file path=xl/sharedStrings.xml><?xml version="1.0" encoding="utf-8"?>
<sst xmlns="http://schemas.openxmlformats.org/spreadsheetml/2006/main" count="30" uniqueCount="23">
  <si>
    <t xml:space="preserve">Indkomst </t>
  </si>
  <si>
    <t>i dag</t>
  </si>
  <si>
    <t>med borgerløn</t>
  </si>
  <si>
    <t>Forskel</t>
  </si>
  <si>
    <t>Forudsætninger om situationen i dag:</t>
  </si>
  <si>
    <t xml:space="preserve">Statskatteprocenter- og grænser som i dag </t>
  </si>
  <si>
    <t>Og om ligningsmæssige fradrag, inkl. rentefradrag kan indtastes her</t>
  </si>
  <si>
    <t>Forudsætninger om borgerlønsmodellen:</t>
  </si>
  <si>
    <t>Den antagede borgerløn pr. måned kan indtastes her</t>
  </si>
  <si>
    <t>Den antagede skattepct. under borgerløn kan indtastes her</t>
  </si>
  <si>
    <t>Virkningerme på individniveau ved overgang til borgerløn</t>
  </si>
  <si>
    <t>Ved udbetaling af overførselsindkomster fradrages</t>
  </si>
  <si>
    <t>borgerlønnen, dog højest et beløb, svarende til størrelsen</t>
  </si>
  <si>
    <t>af overførselsindkomsten</t>
  </si>
  <si>
    <t>Eks. 1 kun løn indtægt:</t>
  </si>
  <si>
    <t>Eks. 2 - kun overførselsindkomst</t>
  </si>
  <si>
    <t>Eks. 3</t>
  </si>
  <si>
    <t>Overførselsindk.</t>
  </si>
  <si>
    <t>Antagelse om kommuneskattepct. kan indtastes her:</t>
  </si>
  <si>
    <t>Antagelse om kirkeskattepct. kan indtastes her:</t>
  </si>
  <si>
    <t>Kombination af overførselsindkomst og anden indkomst</t>
  </si>
  <si>
    <t>Anden indkomst</t>
  </si>
  <si>
    <t>pr. måned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</si>
</sst>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M59"/>
  <sheetViews>
    <sheetView tabSelected="1" topLeftCell="A25" workbookViewId="0">
      <selection activeCell="S22" sqref="S22"/>
    </sheetView>
  </sheetViews>
  <sheetFormatPr defaultRowHeight="15" x14ac:dyDescent="0.25"/>
  <sheetData>
    <row r="7" spans="5:13" x14ac:dyDescent="0.25">
      <c r="E7" t="s">
        <v>10</v>
      </c>
    </row>
    <row r="9" spans="5:13" x14ac:dyDescent="0.25">
      <c r="E9" t="s">
        <v>4</v>
      </c>
    </row>
    <row r="10" spans="5:13" x14ac:dyDescent="0.25">
      <c r="E10" t="s">
        <v>5</v>
      </c>
    </row>
    <row r="11" spans="5:13" x14ac:dyDescent="0.25">
      <c r="E11" t="s">
        <v>18</v>
      </c>
      <c r="L11">
        <v>24.9</v>
      </c>
    </row>
    <row r="12" spans="5:13" x14ac:dyDescent="0.25">
      <c r="E12" t="s">
        <v>19</v>
      </c>
      <c r="L12">
        <v>0.7</v>
      </c>
    </row>
    <row r="13" spans="5:13" x14ac:dyDescent="0.25">
      <c r="E13" t="s">
        <v>6</v>
      </c>
      <c r="L13">
        <v>3000</v>
      </c>
      <c r="M13" t="s">
        <v>22</v>
      </c>
    </row>
    <row r="15" spans="5:13" x14ac:dyDescent="0.25">
      <c r="E15" t="s">
        <v>7</v>
      </c>
    </row>
    <row r="17" spans="5:13" x14ac:dyDescent="0.25">
      <c r="E17" t="s">
        <v>8</v>
      </c>
      <c r="L17">
        <v>6000</v>
      </c>
    </row>
    <row r="18" spans="5:13" x14ac:dyDescent="0.25">
      <c r="E18" t="s">
        <v>9</v>
      </c>
      <c r="L18">
        <v>58</v>
      </c>
    </row>
    <row r="19" spans="5:13" x14ac:dyDescent="0.25">
      <c r="E19" t="s">
        <v>11</v>
      </c>
    </row>
    <row r="20" spans="5:13" x14ac:dyDescent="0.25">
      <c r="E20" t="s">
        <v>12</v>
      </c>
    </row>
    <row r="21" spans="5:13" x14ac:dyDescent="0.25">
      <c r="E21" t="s">
        <v>13</v>
      </c>
    </row>
    <row r="23" spans="5:13" x14ac:dyDescent="0.25">
      <c r="E23" t="s">
        <v>14</v>
      </c>
    </row>
    <row r="25" spans="5:13" x14ac:dyDescent="0.25">
      <c r="G25" t="s">
        <v>0</v>
      </c>
      <c r="I25" t="s">
        <v>1</v>
      </c>
      <c r="K25" t="s">
        <v>2</v>
      </c>
      <c r="M25" t="s">
        <v>3</v>
      </c>
    </row>
    <row r="27" spans="5:13" x14ac:dyDescent="0.25">
      <c r="G27">
        <v>50000</v>
      </c>
      <c r="I27">
        <f>ROUND(G27-MAX((G27-44000-$L$13),0)*(0.1208+($L$11+$L$12)/100)-MAX(G27-467300,0)*MIN(0.3987-$L$11/100,0.15),0)</f>
        <v>48870</v>
      </c>
      <c r="K27">
        <f t="shared" ref="K27:K35" si="0">ROUND($L$17*12+G27-MAX((G27-$L$13)*$L$18/100,0),0)</f>
        <v>94740</v>
      </c>
      <c r="M27">
        <f t="shared" ref="M27:M35" si="1">K27-I27</f>
        <v>45870</v>
      </c>
    </row>
    <row r="28" spans="5:13" x14ac:dyDescent="0.25">
      <c r="G28">
        <v>100000</v>
      </c>
      <c r="I28">
        <f t="shared" ref="I28:I35" si="2">ROUND(G28-MAX((G28-44000-$L$13),0)*(0.1208+($L$11+$L$12)/100)-MAX(G28-467300,0)*MIN(0.3987-$L$11/100,0.15),0)</f>
        <v>80030</v>
      </c>
      <c r="K28">
        <f t="shared" si="0"/>
        <v>115740</v>
      </c>
      <c r="M28">
        <f t="shared" si="1"/>
        <v>35710</v>
      </c>
    </row>
    <row r="29" spans="5:13" x14ac:dyDescent="0.25">
      <c r="G29">
        <v>150000</v>
      </c>
      <c r="I29">
        <f t="shared" si="2"/>
        <v>111190</v>
      </c>
      <c r="K29">
        <f t="shared" si="0"/>
        <v>136740</v>
      </c>
      <c r="M29">
        <f t="shared" si="1"/>
        <v>25550</v>
      </c>
    </row>
    <row r="30" spans="5:13" x14ac:dyDescent="0.25">
      <c r="G30">
        <v>200000</v>
      </c>
      <c r="I30">
        <f t="shared" si="2"/>
        <v>142350</v>
      </c>
      <c r="K30">
        <f t="shared" si="0"/>
        <v>157740</v>
      </c>
      <c r="M30">
        <f t="shared" si="1"/>
        <v>15390</v>
      </c>
    </row>
    <row r="31" spans="5:13" x14ac:dyDescent="0.25">
      <c r="G31">
        <v>300000</v>
      </c>
      <c r="I31">
        <f t="shared" si="2"/>
        <v>204670</v>
      </c>
      <c r="K31">
        <f t="shared" si="0"/>
        <v>199740</v>
      </c>
      <c r="M31">
        <f t="shared" si="1"/>
        <v>-4930</v>
      </c>
    </row>
    <row r="32" spans="5:13" x14ac:dyDescent="0.25">
      <c r="G32">
        <v>400000</v>
      </c>
      <c r="I32">
        <f t="shared" si="2"/>
        <v>266990</v>
      </c>
      <c r="K32">
        <f t="shared" si="0"/>
        <v>241740</v>
      </c>
      <c r="M32">
        <f t="shared" si="1"/>
        <v>-25250</v>
      </c>
    </row>
    <row r="33" spans="5:13" x14ac:dyDescent="0.25">
      <c r="G33">
        <v>700000</v>
      </c>
      <c r="I33">
        <f t="shared" si="2"/>
        <v>419114</v>
      </c>
      <c r="K33">
        <f t="shared" si="0"/>
        <v>367740</v>
      </c>
      <c r="M33">
        <f t="shared" si="1"/>
        <v>-51374</v>
      </c>
    </row>
    <row r="34" spans="5:13" x14ac:dyDescent="0.25">
      <c r="G34">
        <v>1000000</v>
      </c>
      <c r="I34">
        <f t="shared" si="2"/>
        <v>561164</v>
      </c>
      <c r="K34">
        <f t="shared" si="0"/>
        <v>493740</v>
      </c>
      <c r="M34">
        <f t="shared" si="1"/>
        <v>-67424</v>
      </c>
    </row>
    <row r="35" spans="5:13" x14ac:dyDescent="0.25">
      <c r="G35">
        <v>2000000</v>
      </c>
      <c r="I35">
        <f t="shared" si="2"/>
        <v>1034664</v>
      </c>
      <c r="K35">
        <f t="shared" si="0"/>
        <v>913740</v>
      </c>
      <c r="M35">
        <f t="shared" si="1"/>
        <v>-120924</v>
      </c>
    </row>
    <row r="37" spans="5:13" x14ac:dyDescent="0.25">
      <c r="E37" t="s">
        <v>15</v>
      </c>
    </row>
    <row r="39" spans="5:13" x14ac:dyDescent="0.25">
      <c r="G39" t="s">
        <v>0</v>
      </c>
      <c r="I39" t="s">
        <v>1</v>
      </c>
      <c r="K39" t="s">
        <v>2</v>
      </c>
      <c r="M39" t="s">
        <v>3</v>
      </c>
    </row>
    <row r="41" spans="5:13" x14ac:dyDescent="0.25">
      <c r="G41">
        <f>6015*12</f>
        <v>72180</v>
      </c>
      <c r="I41">
        <f>ROUND(G41-MAX((G41-44000-$L$13),0)*(0.1208+($L$11+$L$12)/100)-MAX(G41-467300,0)*MIN(0.3987-$L$11/100,0.15),0)</f>
        <v>62692</v>
      </c>
      <c r="K41">
        <f>ROUND(IF($L$17*12&gt;G41,$L$17*12,$L$17*12+(G41-$L$17*12)-MAX((G41-$L$17*12-$L$13)*$L$18/100,0)),0)</f>
        <v>72180</v>
      </c>
      <c r="M41">
        <f t="shared" ref="M41:M45" si="3">K41-I41</f>
        <v>9488</v>
      </c>
    </row>
    <row r="42" spans="5:13" x14ac:dyDescent="0.25">
      <c r="G42">
        <f>(6160+3223)*12</f>
        <v>112596</v>
      </c>
      <c r="I42">
        <f t="shared" ref="I42:I45" si="4">ROUND(G42-MAX((G42-44000-$L$13),0)*(0.1208+($L$11+$L$12)/100)-MAX(G42-467300,0)*MIN(0.3987-$L$11/100,0.15),0)</f>
        <v>87879</v>
      </c>
      <c r="K42">
        <f>ROUND(IF($L$17*12&gt;G42,$L$17*12,$L$17*12+(G42-$L$17*12)-MAX((G42-$L$17*12-$L$13)*$L$18/100,0)),0)</f>
        <v>90790</v>
      </c>
      <c r="M42">
        <f t="shared" si="3"/>
        <v>2911</v>
      </c>
    </row>
    <row r="43" spans="5:13" x14ac:dyDescent="0.25">
      <c r="G43">
        <v>150000</v>
      </c>
      <c r="I43">
        <f t="shared" si="4"/>
        <v>111190</v>
      </c>
      <c r="K43">
        <f>ROUND(IF($L$17*12&gt;G43,$L$17*12,$L$17*12+(G43-$L$17*12)-MAX((G43-$L$17*12-$L$13)*$L$18/100,0)),0)</f>
        <v>106500</v>
      </c>
      <c r="M43">
        <f t="shared" si="3"/>
        <v>-4690</v>
      </c>
    </row>
    <row r="44" spans="5:13" x14ac:dyDescent="0.25">
      <c r="G44">
        <f>4245*52</f>
        <v>220740</v>
      </c>
      <c r="I44">
        <f t="shared" si="4"/>
        <v>155275</v>
      </c>
      <c r="K44">
        <f>ROUND(IF($L$17*12&gt;G44,$L$17*12,$L$17*12+(G44-$L$17*12)-MAX((G44-$L$17*12-$L$13)*$L$18/100,0)),0)</f>
        <v>136211</v>
      </c>
      <c r="M44">
        <f t="shared" si="3"/>
        <v>-19064</v>
      </c>
    </row>
    <row r="45" spans="5:13" x14ac:dyDescent="0.25">
      <c r="G45">
        <v>300000</v>
      </c>
      <c r="I45">
        <f t="shared" si="4"/>
        <v>204670</v>
      </c>
      <c r="K45">
        <f>ROUND(IF($L$17*12&gt;G45,$L$17*12,$L$17*12+(G45-$L$17*12)-MAX((G45-$L$17*12-$L$13)*$L$18/100,0)),0)</f>
        <v>169500</v>
      </c>
      <c r="M45">
        <f t="shared" si="3"/>
        <v>-35170</v>
      </c>
    </row>
    <row r="48" spans="5:13" x14ac:dyDescent="0.25">
      <c r="E48" t="s">
        <v>16</v>
      </c>
      <c r="F48" t="s">
        <v>20</v>
      </c>
    </row>
    <row r="50" spans="5:13" x14ac:dyDescent="0.25">
      <c r="E50" t="s">
        <v>21</v>
      </c>
      <c r="G50" t="s">
        <v>17</v>
      </c>
      <c r="I50" t="s">
        <v>1</v>
      </c>
      <c r="K50" t="s">
        <v>2</v>
      </c>
      <c r="M50" t="s">
        <v>3</v>
      </c>
    </row>
    <row r="52" spans="5:13" x14ac:dyDescent="0.25">
      <c r="E52">
        <v>50000</v>
      </c>
      <c r="G52">
        <v>50000</v>
      </c>
      <c r="I52">
        <f>ROUND(E52+G52-MAX((E52+G52-44000-$L$13),0)*(0.1208+($L$11+$L$12)/100)-MAX(E52+G52-467300,0)*MIN(0.3987-$L$11/100,0.15),0)</f>
        <v>80030</v>
      </c>
      <c r="K52">
        <f t="shared" ref="K52:K59" si="5">ROUND($L$17*12+E52+MAX(G52-$L$17*12,0)-(E52+MAX(G52-$L$17*12,0)-$L$13)*$L$18/100,0)</f>
        <v>94740</v>
      </c>
      <c r="M52">
        <f t="shared" ref="M52" si="6">K52-I52</f>
        <v>14710</v>
      </c>
    </row>
    <row r="53" spans="5:13" x14ac:dyDescent="0.25">
      <c r="E53">
        <v>50000</v>
      </c>
      <c r="G53">
        <v>100000</v>
      </c>
      <c r="I53">
        <f t="shared" ref="I53:I59" si="7">ROUND(E53+G53-MAX((E53+G53-44000-$L$13),0)*(0.1208+($L$11+$L$12)/100)-MAX(E53+G53-467300,0)*MIN(0.3987-$L$11/100,0.15),0)</f>
        <v>111190</v>
      </c>
      <c r="K53">
        <f t="shared" si="5"/>
        <v>106500</v>
      </c>
      <c r="M53">
        <f t="shared" ref="M53:M59" si="8">K53-I53</f>
        <v>-4690</v>
      </c>
    </row>
    <row r="54" spans="5:13" x14ac:dyDescent="0.25">
      <c r="E54">
        <v>100000</v>
      </c>
      <c r="G54">
        <v>50000</v>
      </c>
      <c r="I54">
        <f t="shared" si="7"/>
        <v>111190</v>
      </c>
      <c r="K54">
        <f t="shared" si="5"/>
        <v>115740</v>
      </c>
      <c r="M54">
        <f t="shared" si="8"/>
        <v>4550</v>
      </c>
    </row>
    <row r="55" spans="5:13" x14ac:dyDescent="0.25">
      <c r="E55">
        <v>100000</v>
      </c>
      <c r="G55">
        <v>100000</v>
      </c>
      <c r="I55">
        <f t="shared" si="7"/>
        <v>142350</v>
      </c>
      <c r="K55">
        <f t="shared" si="5"/>
        <v>127500</v>
      </c>
      <c r="M55">
        <f t="shared" si="8"/>
        <v>-14850</v>
      </c>
    </row>
    <row r="56" spans="5:13" x14ac:dyDescent="0.25">
      <c r="E56">
        <v>200000</v>
      </c>
      <c r="G56">
        <v>100000</v>
      </c>
      <c r="I56">
        <f t="shared" si="7"/>
        <v>204670</v>
      </c>
      <c r="K56">
        <f t="shared" si="5"/>
        <v>169500</v>
      </c>
      <c r="M56">
        <f t="shared" si="8"/>
        <v>-35170</v>
      </c>
    </row>
    <row r="57" spans="5:13" x14ac:dyDescent="0.25">
      <c r="E57">
        <v>300000</v>
      </c>
      <c r="G57">
        <v>25000</v>
      </c>
      <c r="I57">
        <f t="shared" si="7"/>
        <v>220250</v>
      </c>
      <c r="K57">
        <f t="shared" si="5"/>
        <v>199740</v>
      </c>
      <c r="M57">
        <f t="shared" si="8"/>
        <v>-20510</v>
      </c>
    </row>
    <row r="58" spans="5:13" x14ac:dyDescent="0.25">
      <c r="E58">
        <v>394000</v>
      </c>
      <c r="G58">
        <v>85000</v>
      </c>
      <c r="I58">
        <f t="shared" si="7"/>
        <v>314471</v>
      </c>
      <c r="K58">
        <f t="shared" si="5"/>
        <v>244680</v>
      </c>
      <c r="M58">
        <f t="shared" si="8"/>
        <v>-69791</v>
      </c>
    </row>
    <row r="59" spans="5:13" x14ac:dyDescent="0.25">
      <c r="E59">
        <v>450000</v>
      </c>
      <c r="G59">
        <v>100000</v>
      </c>
      <c r="I59">
        <f t="shared" si="7"/>
        <v>348089</v>
      </c>
      <c r="K59">
        <f t="shared" si="5"/>
        <v>274500</v>
      </c>
      <c r="M59">
        <f t="shared" si="8"/>
        <v>-73589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</dc:creator>
  <cp:lastModifiedBy>fars</cp:lastModifiedBy>
  <cp:lastPrinted>2016-12-11T14:24:06Z</cp:lastPrinted>
  <dcterms:created xsi:type="dcterms:W3CDTF">2016-02-13T20:06:45Z</dcterms:created>
  <dcterms:modified xsi:type="dcterms:W3CDTF">2016-12-12T16:28:19Z</dcterms:modified>
</cp:coreProperties>
</file>